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705" yWindow="15" windowWidth="12390" windowHeight="11010"/>
  </bookViews>
  <sheets>
    <sheet name="ALLEGATO 2" sheetId="1" r:id="rId1"/>
  </sheets>
  <definedNames>
    <definedName name="_xlnm.Print_Area" localSheetId="0">'ALLEGATO 2'!$A$1:$R$37</definedName>
  </definedNames>
  <calcPr calcId="125725"/>
</workbook>
</file>

<file path=xl/calcChain.xml><?xml version="1.0" encoding="utf-8"?>
<calcChain xmlns="http://schemas.openxmlformats.org/spreadsheetml/2006/main">
  <c r="I22" i="1"/>
  <c r="I23"/>
  <c r="L23" s="1"/>
  <c r="I24"/>
  <c r="L24" s="1"/>
  <c r="I25"/>
  <c r="L25" s="1"/>
  <c r="I26"/>
  <c r="L26" s="1"/>
  <c r="I27"/>
  <c r="L27" s="1"/>
  <c r="I28"/>
  <c r="L28" s="1"/>
  <c r="I29"/>
  <c r="L29" s="1"/>
  <c r="I30"/>
  <c r="L30" s="1"/>
  <c r="I31"/>
  <c r="L31" s="1"/>
  <c r="I32"/>
  <c r="L32" s="1"/>
  <c r="I33"/>
  <c r="L33" s="1"/>
  <c r="I34"/>
  <c r="L34" s="1"/>
  <c r="I35"/>
  <c r="L35" s="1"/>
  <c r="I36"/>
  <c r="L36" s="1"/>
  <c r="I21"/>
  <c r="L21" s="1"/>
  <c r="L22"/>
  <c r="K22"/>
  <c r="K23"/>
  <c r="K24"/>
  <c r="K25"/>
  <c r="K26"/>
  <c r="K27"/>
  <c r="K28"/>
  <c r="K29"/>
  <c r="K30"/>
  <c r="K31"/>
  <c r="K32"/>
  <c r="K33"/>
  <c r="K34"/>
  <c r="K35"/>
  <c r="K36"/>
  <c r="K21"/>
  <c r="M30" l="1"/>
  <c r="N30" s="1"/>
  <c r="M23"/>
  <c r="N23" s="1"/>
  <c r="M26"/>
  <c r="N26" s="1"/>
  <c r="M22"/>
  <c r="N22" s="1"/>
  <c r="M21"/>
  <c r="N21" s="1"/>
  <c r="M25"/>
  <c r="N25" s="1"/>
  <c r="M24"/>
  <c r="N24" s="1"/>
  <c r="M36"/>
  <c r="N36" s="1"/>
  <c r="M35"/>
  <c r="N35" s="1"/>
  <c r="M34"/>
  <c r="N34" s="1"/>
  <c r="M32"/>
  <c r="N32" s="1"/>
  <c r="M31"/>
  <c r="N31" s="1"/>
  <c r="M28"/>
  <c r="N28" s="1"/>
  <c r="M27"/>
  <c r="N27" s="1"/>
  <c r="M33"/>
  <c r="N33" s="1"/>
  <c r="M29"/>
  <c r="N29" s="1"/>
  <c r="P22" l="1"/>
</calcChain>
</file>

<file path=xl/sharedStrings.xml><?xml version="1.0" encoding="utf-8"?>
<sst xmlns="http://schemas.openxmlformats.org/spreadsheetml/2006/main" count="84" uniqueCount="49">
  <si>
    <t>1246A</t>
  </si>
  <si>
    <t>1246B</t>
  </si>
  <si>
    <t>1246C</t>
  </si>
  <si>
    <t>1246D</t>
  </si>
  <si>
    <t>1246E</t>
  </si>
  <si>
    <t>1248L</t>
  </si>
  <si>
    <t>1248M</t>
  </si>
  <si>
    <t>1247I</t>
  </si>
  <si>
    <t>- LOTTO A -</t>
  </si>
  <si>
    <t>CONTRATTO DI PRESTAZIONE ENERGETICA</t>
  </si>
  <si>
    <t>PER IL MIGLIORAMENTO DELL'EFFICIENZA ENERGETICA DI EDIFICI DI EDILIZIA RESIDENZIALE PUBBLICA CON CONSEGUIMENTO DI RISULTATO GARANTITO E FINANZIAMENTO TRAMITE TERZI</t>
  </si>
  <si>
    <t>ALLEGATO 2_ELEMENTO PRESTAZIONE ENERGETICA</t>
  </si>
  <si>
    <t>CONCORRENTE:</t>
  </si>
  <si>
    <r>
      <t>La tabella sottostante riporta l’elenco dei C.F. Edifici/Compendi oggetto dell’EPC, la classe e i valori di EP</t>
    </r>
    <r>
      <rPr>
        <vertAlign val="subscript"/>
        <sz val="10"/>
        <color theme="1"/>
        <rFont val="Arial"/>
        <family val="2"/>
      </rPr>
      <t>CLASSE</t>
    </r>
    <r>
      <rPr>
        <sz val="10"/>
        <color theme="1"/>
        <rFont val="Arial"/>
        <family val="2"/>
      </rPr>
      <t xml:space="preserve"> dello stato attuale ante-opere derivante dalle Diagnosi Energetiche svolte da ITEA S.p.A.</t>
    </r>
  </si>
  <si>
    <t>C.F. EDIFICIO/
COMPENDIO</t>
  </si>
  <si>
    <t>TABELLA 1</t>
  </si>
  <si>
    <t>LOTTO</t>
  </si>
  <si>
    <t>INDIRIZZO</t>
  </si>
  <si>
    <t>ante EPC</t>
  </si>
  <si>
    <t>(kWh/mq a)</t>
  </si>
  <si>
    <t>CLASSE
ante EPC</t>
  </si>
  <si>
    <t>CLASSE
stato riqualificato</t>
  </si>
  <si>
    <t>stato riqualificato</t>
  </si>
  <si>
    <t>A</t>
  </si>
  <si>
    <t>Via Sabbioni n. 6/1
Povo, Trento</t>
  </si>
  <si>
    <t>Via Sabbioni n. 2,4,6
Povo, Trento</t>
  </si>
  <si>
    <t>Via Sabbioni n. 8
Povo, Trento</t>
  </si>
  <si>
    <t>Via Sabbioni n. 10, 12
Povo, Trento</t>
  </si>
  <si>
    <t>Via Sabbioni n. 14, 16, 18
Povo, Trento</t>
  </si>
  <si>
    <t>Via Sabbioni n. 20, 22
Povo, Trento</t>
  </si>
  <si>
    <t>Via F. A. Giongo 1, 3, 5, 9, 11, 13
Gardolo, Trento</t>
  </si>
  <si>
    <t>1247F/G</t>
  </si>
  <si>
    <t>1247G/H</t>
  </si>
  <si>
    <t>Via F. A. Giongo 15, 17, 19, 21
Gardolo, Trento</t>
  </si>
  <si>
    <t>Via F. A. Giongo 2, 4
Gardolo, Trento</t>
  </si>
  <si>
    <t>G</t>
  </si>
  <si>
    <t>E</t>
  </si>
  <si>
    <t>F</t>
  </si>
  <si>
    <t>D</t>
  </si>
  <si>
    <r>
      <t>EP</t>
    </r>
    <r>
      <rPr>
        <b/>
        <vertAlign val="subscript"/>
        <sz val="10"/>
        <color theme="1"/>
        <rFont val="Calibri"/>
        <family val="2"/>
        <scheme val="minor"/>
      </rPr>
      <t>CLASSE</t>
    </r>
  </si>
  <si>
    <r>
      <t xml:space="preserve">Coefficiente
</t>
    </r>
    <r>
      <rPr>
        <b/>
        <sz val="10"/>
        <color theme="1"/>
        <rFont val="Symbol"/>
        <family val="1"/>
        <charset val="2"/>
      </rPr>
      <t>b</t>
    </r>
    <r>
      <rPr>
        <b/>
        <sz val="10"/>
        <color theme="1"/>
        <rFont val="Calibri"/>
        <family val="2"/>
        <scheme val="minor"/>
      </rPr>
      <t>i</t>
    </r>
  </si>
  <si>
    <r>
      <t xml:space="preserve">Coefficiente
</t>
    </r>
    <r>
      <rPr>
        <b/>
        <sz val="10"/>
        <color theme="1"/>
        <rFont val="Symbol"/>
        <family val="1"/>
        <charset val="2"/>
      </rPr>
      <t>g</t>
    </r>
    <r>
      <rPr>
        <b/>
        <sz val="10"/>
        <color theme="1"/>
        <rFont val="Calibri"/>
        <family val="2"/>
        <scheme val="minor"/>
      </rPr>
      <t>i</t>
    </r>
  </si>
  <si>
    <t>controllo classe/EP</t>
  </si>
  <si>
    <r>
      <t>EP'</t>
    </r>
    <r>
      <rPr>
        <b/>
        <vertAlign val="subscript"/>
        <sz val="10"/>
        <color theme="1"/>
        <rFont val="Calibri"/>
        <family val="2"/>
        <scheme val="minor"/>
      </rPr>
      <t>i</t>
    </r>
  </si>
  <si>
    <r>
      <t>(EP</t>
    </r>
    <r>
      <rPr>
        <b/>
        <vertAlign val="subscript"/>
        <sz val="10"/>
        <color theme="1"/>
        <rFont val="Calibri"/>
        <family val="2"/>
        <scheme val="minor"/>
      </rPr>
      <t>CLASSE</t>
    </r>
    <r>
      <rPr>
        <b/>
        <sz val="10"/>
        <color theme="1"/>
        <rFont val="Calibri"/>
        <family val="2"/>
        <scheme val="minor"/>
      </rPr>
      <t>)</t>
    </r>
    <r>
      <rPr>
        <b/>
        <vertAlign val="subscript"/>
        <sz val="10"/>
        <color theme="1"/>
        <rFont val="Calibri"/>
        <family val="2"/>
        <scheme val="minor"/>
      </rPr>
      <t>i</t>
    </r>
  </si>
  <si>
    <t>i</t>
  </si>
  <si>
    <r>
      <t>P</t>
    </r>
    <r>
      <rPr>
        <b/>
        <vertAlign val="subscript"/>
        <sz val="10"/>
        <color theme="1"/>
        <rFont val="Calibri"/>
        <family val="2"/>
        <scheme val="minor"/>
      </rPr>
      <t>i</t>
    </r>
  </si>
  <si>
    <r>
      <t>Il Concorrente deve compilare la tabella sottostante dichiarando la classe energetica che intende raggiungere per ciascun C.F. Edificio/Compendio (secondo l’elenco riportato) indicando la classe e il valore di EP</t>
    </r>
    <r>
      <rPr>
        <vertAlign val="subscript"/>
        <sz val="10"/>
        <color theme="1"/>
        <rFont val="Arial"/>
        <family val="2"/>
      </rPr>
      <t>CLASSE</t>
    </r>
    <r>
      <rPr>
        <sz val="10"/>
        <color theme="1"/>
        <rFont val="Arial"/>
        <family val="2"/>
      </rPr>
      <t>. Alla tabella dovranno essere allegati gli Attestati di Prestazione Energetica (APE) di ciascun edificio, dai quali Il Concorrente ha estrapolato i dati per la compilazione della tabella qui di seguito riportata.</t>
    </r>
  </si>
  <si>
    <r>
      <t xml:space="preserve">Punteggio dell'elemento prestazione energetica
</t>
    </r>
    <r>
      <rPr>
        <b/>
        <sz val="16"/>
        <color theme="1"/>
        <rFont val="Calibri"/>
        <family val="2"/>
        <scheme val="minor"/>
      </rPr>
      <t>P</t>
    </r>
    <r>
      <rPr>
        <b/>
        <vertAlign val="subscript"/>
        <sz val="16"/>
        <color theme="1"/>
        <rFont val="Calibri"/>
        <family val="2"/>
        <scheme val="minor"/>
      </rPr>
      <t>PE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</si>
</sst>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0"/>
  </numFmts>
  <fonts count="2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b/>
      <sz val="10"/>
      <color theme="1"/>
      <name val="Symbol"/>
      <family val="1"/>
      <charset val="2"/>
    </font>
    <font>
      <b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bscript"/>
      <sz val="16"/>
      <color theme="1"/>
      <name val="Calibri"/>
      <family val="2"/>
      <scheme val="minor"/>
    </font>
    <font>
      <b/>
      <i/>
      <sz val="1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Border="1" applyProtection="1"/>
    <xf numFmtId="0" fontId="2" fillId="0" borderId="0" xfId="0" applyFont="1" applyProtection="1"/>
    <xf numFmtId="0" fontId="2" fillId="0" borderId="0" xfId="0" applyFont="1" applyFill="1" applyBorder="1" applyProtection="1"/>
    <xf numFmtId="0" fontId="7" fillId="0" borderId="0" xfId="0" applyFont="1" applyFill="1" applyAlignment="1" applyProtection="1">
      <alignment horizontal="right"/>
    </xf>
    <xf numFmtId="0" fontId="2" fillId="0" borderId="8" xfId="0" applyFont="1" applyBorder="1" applyProtection="1"/>
    <xf numFmtId="0" fontId="5" fillId="0" borderId="0" xfId="0" applyFont="1" applyAlignment="1" applyProtection="1"/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Alignment="1" applyProtection="1">
      <alignment horizontal="left" vertical="top"/>
    </xf>
    <xf numFmtId="0" fontId="6" fillId="0" borderId="0" xfId="0" applyFont="1" applyProtection="1"/>
    <xf numFmtId="0" fontId="5" fillId="0" borderId="0" xfId="0" applyFont="1" applyBorder="1" applyProtection="1"/>
    <xf numFmtId="0" fontId="3" fillId="0" borderId="0" xfId="0" applyFont="1" applyBorder="1" applyProtection="1"/>
    <xf numFmtId="0" fontId="3" fillId="0" borderId="0" xfId="0" applyFont="1" applyProtection="1"/>
    <xf numFmtId="0" fontId="1" fillId="0" borderId="0" xfId="0" applyFont="1" applyBorder="1" applyProtection="1"/>
    <xf numFmtId="0" fontId="1" fillId="4" borderId="4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Protection="1"/>
    <xf numFmtId="0" fontId="0" fillId="0" borderId="0" xfId="0" applyFont="1" applyBorder="1" applyProtection="1"/>
    <xf numFmtId="0" fontId="0" fillId="0" borderId="0" xfId="0" applyFont="1" applyProtection="1"/>
    <xf numFmtId="0" fontId="12" fillId="0" borderId="0" xfId="0" applyFont="1" applyFill="1" applyBorder="1" applyProtection="1"/>
    <xf numFmtId="0" fontId="13" fillId="0" borderId="1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wrapText="1"/>
    </xf>
    <xf numFmtId="0" fontId="13" fillId="0" borderId="0" xfId="0" applyFont="1" applyFill="1" applyBorder="1" applyAlignment="1" applyProtection="1">
      <alignment horizontal="center" vertical="top" wrapText="1"/>
    </xf>
    <xf numFmtId="0" fontId="1" fillId="4" borderId="4" xfId="0" applyFont="1" applyFill="1" applyBorder="1" applyAlignment="1" applyProtection="1">
      <alignment horizontal="left" vertical="center" wrapText="1"/>
    </xf>
    <xf numFmtId="0" fontId="3" fillId="5" borderId="4" xfId="0" applyFont="1" applyFill="1" applyBorder="1" applyAlignment="1" applyProtection="1">
      <alignment horizontal="center" vertical="top" wrapText="1"/>
    </xf>
    <xf numFmtId="0" fontId="4" fillId="4" borderId="1" xfId="0" applyFont="1" applyFill="1" applyBorder="1" applyAlignment="1" applyProtection="1">
      <alignment horizontal="left" vertical="center"/>
    </xf>
    <xf numFmtId="0" fontId="8" fillId="5" borderId="2" xfId="0" applyFont="1" applyFill="1" applyBorder="1" applyAlignment="1" applyProtection="1">
      <alignment horizontal="center" wrapText="1"/>
    </xf>
    <xf numFmtId="0" fontId="8" fillId="5" borderId="3" xfId="0" applyFont="1" applyFill="1" applyBorder="1" applyAlignment="1" applyProtection="1">
      <alignment horizontal="center" vertical="top" wrapText="1"/>
    </xf>
    <xf numFmtId="0" fontId="8" fillId="3" borderId="2" xfId="0" applyFont="1" applyFill="1" applyBorder="1" applyAlignment="1" applyProtection="1">
      <alignment horizontal="center" wrapText="1"/>
    </xf>
    <xf numFmtId="0" fontId="8" fillId="3" borderId="3" xfId="0" applyFont="1" applyFill="1" applyBorder="1" applyAlignment="1" applyProtection="1">
      <alignment horizontal="center" vertical="top" wrapText="1"/>
    </xf>
    <xf numFmtId="0" fontId="3" fillId="3" borderId="4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right"/>
    </xf>
    <xf numFmtId="0" fontId="5" fillId="4" borderId="4" xfId="0" applyFont="1" applyFill="1" applyBorder="1" applyAlignment="1" applyProtection="1">
      <alignment horizontal="center" vertical="center" wrapText="1"/>
    </xf>
    <xf numFmtId="2" fontId="5" fillId="4" borderId="4" xfId="0" applyNumberFormat="1" applyFont="1" applyFill="1" applyBorder="1" applyAlignment="1" applyProtection="1">
      <alignment horizontal="center" vertical="center" wrapText="1"/>
    </xf>
    <xf numFmtId="164" fontId="13" fillId="0" borderId="1" xfId="0" applyNumberFormat="1" applyFont="1" applyFill="1" applyBorder="1" applyAlignment="1" applyProtection="1">
      <alignment horizontal="center" vertical="center" wrapText="1"/>
    </xf>
    <xf numFmtId="165" fontId="13" fillId="0" borderId="1" xfId="0" applyNumberFormat="1" applyFont="1" applyFill="1" applyBorder="1" applyAlignment="1" applyProtection="1">
      <alignment horizontal="center" vertical="center" wrapText="1"/>
    </xf>
    <xf numFmtId="4" fontId="9" fillId="0" borderId="0" xfId="0" applyNumberFormat="1" applyFont="1" applyFill="1" applyBorder="1" applyAlignment="1" applyProtection="1">
      <alignment horizontal="center" vertical="center"/>
    </xf>
    <xf numFmtId="0" fontId="18" fillId="3" borderId="4" xfId="0" applyFont="1" applyFill="1" applyBorder="1" applyAlignment="1" applyProtection="1">
      <alignment horizontal="center" vertical="center" wrapText="1"/>
    </xf>
    <xf numFmtId="2" fontId="19" fillId="0" borderId="1" xfId="0" applyNumberFormat="1" applyFont="1" applyFill="1" applyBorder="1" applyAlignment="1" applyProtection="1">
      <alignment horizontal="center" vertical="center" wrapText="1"/>
    </xf>
    <xf numFmtId="165" fontId="13" fillId="0" borderId="0" xfId="0" applyNumberFormat="1" applyFont="1" applyFill="1" applyBorder="1" applyAlignment="1" applyProtection="1">
      <alignment horizontal="center" vertical="center" wrapText="1"/>
    </xf>
    <xf numFmtId="165" fontId="1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wrapText="1"/>
    </xf>
    <xf numFmtId="0" fontId="2" fillId="0" borderId="0" xfId="0" applyFont="1" applyAlignment="1" applyProtection="1">
      <alignment horizontal="left"/>
    </xf>
    <xf numFmtId="0" fontId="0" fillId="0" borderId="0" xfId="0" applyFont="1" applyFill="1" applyProtection="1"/>
    <xf numFmtId="0" fontId="0" fillId="0" borderId="0" xfId="0" applyAlignment="1" applyProtection="1"/>
    <xf numFmtId="2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9" fontId="9" fillId="0" borderId="0" xfId="0" applyNumberFormat="1" applyFont="1" applyFill="1" applyBorder="1" applyAlignment="1" applyProtection="1">
      <alignment horizontal="left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top" wrapText="1"/>
    </xf>
    <xf numFmtId="0" fontId="8" fillId="7" borderId="10" xfId="0" applyFont="1" applyFill="1" applyBorder="1" applyAlignment="1" applyProtection="1">
      <alignment horizontal="center" vertical="center" wrapText="1"/>
    </xf>
    <xf numFmtId="0" fontId="8" fillId="7" borderId="11" xfId="0" applyFont="1" applyFill="1" applyBorder="1" applyAlignment="1" applyProtection="1">
      <alignment horizontal="center" vertical="center" wrapText="1"/>
    </xf>
    <xf numFmtId="0" fontId="8" fillId="7" borderId="12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2" fontId="22" fillId="0" borderId="11" xfId="0" applyNumberFormat="1" applyFont="1" applyFill="1" applyBorder="1" applyAlignment="1" applyProtection="1">
      <alignment horizontal="center" vertical="center" wrapText="1"/>
    </xf>
    <xf numFmtId="2" fontId="22" fillId="0" borderId="1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justify" vertical="top" wrapText="1"/>
    </xf>
    <xf numFmtId="0" fontId="0" fillId="0" borderId="0" xfId="0" applyFont="1" applyAlignment="1" applyProtection="1">
      <alignment horizontal="justify" vertical="top" wrapText="1"/>
    </xf>
    <xf numFmtId="9" fontId="9" fillId="0" borderId="0" xfId="0" applyNumberFormat="1" applyFont="1" applyFill="1" applyBorder="1" applyAlignment="1" applyProtection="1">
      <alignment horizontal="left" vertical="center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left" vertical="center" wrapText="1"/>
    </xf>
    <xf numFmtId="0" fontId="8" fillId="3" borderId="3" xfId="0" applyFont="1" applyFill="1" applyBorder="1" applyAlignment="1" applyProtection="1">
      <alignment horizontal="left" vertical="center" wrapText="1"/>
    </xf>
    <xf numFmtId="0" fontId="8" fillId="3" borderId="4" xfId="0" applyFont="1" applyFill="1" applyBorder="1" applyAlignment="1" applyProtection="1">
      <alignment horizontal="left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center" vertical="center"/>
    </xf>
    <xf numFmtId="0" fontId="17" fillId="6" borderId="2" xfId="0" applyFont="1" applyFill="1" applyBorder="1" applyAlignment="1" applyProtection="1">
      <alignment horizontal="center" vertical="center" wrapText="1"/>
    </xf>
    <xf numFmtId="0" fontId="17" fillId="6" borderId="3" xfId="0" applyFont="1" applyFill="1" applyBorder="1" applyAlignment="1" applyProtection="1">
      <alignment horizontal="center" vertical="center" wrapText="1"/>
    </xf>
    <xf numFmtId="0" fontId="17" fillId="6" borderId="4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center" wrapText="1"/>
    </xf>
  </cellXfs>
  <cellStyles count="1">
    <cellStyle name="Normale" xfId="0" builtinId="0"/>
  </cellStyles>
  <dxfs count="1">
    <dxf>
      <font>
        <b val="0"/>
        <i/>
        <color theme="0" tint="-0.34998626667073579"/>
      </font>
    </dxf>
  </dxfs>
  <tableStyles count="0" defaultTableStyle="TableStyleMedium9" defaultPivotStyle="PivotStyleLight16"/>
  <colors>
    <mruColors>
      <color rgb="FFFFFF99"/>
      <color rgb="FFD9F5FF"/>
      <color rgb="FFFFFFCC"/>
      <color rgb="FFFFFF8B"/>
      <color rgb="FFFFFFD9"/>
      <color rgb="FFECFFC5"/>
      <color rgb="FFC7E6A4"/>
      <color rgb="FFFFB3B3"/>
      <color rgb="FFCCFF66"/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99690</xdr:rowOff>
    </xdr:from>
    <xdr:to>
      <xdr:col>4</xdr:col>
      <xdr:colOff>419100</xdr:colOff>
      <xdr:row>3</xdr:row>
      <xdr:rowOff>142874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78" t="16477" r="58182" b="27273"/>
        <a:stretch>
          <a:fillRect/>
        </a:stretch>
      </xdr:blipFill>
      <xdr:spPr bwMode="auto">
        <a:xfrm>
          <a:off x="447675" y="99690"/>
          <a:ext cx="1895475" cy="64325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8"/>
  <sheetViews>
    <sheetView tabSelected="1" view="pageBreakPreview" zoomScale="85" zoomScaleNormal="115" zoomScaleSheetLayoutView="85" workbookViewId="0">
      <selection activeCell="E11" sqref="E11:N11"/>
    </sheetView>
  </sheetViews>
  <sheetFormatPr defaultColWidth="9.140625" defaultRowHeight="15.75"/>
  <cols>
    <col min="1" max="1" width="1.7109375" style="1" customWidth="1"/>
    <col min="2" max="2" width="6.7109375" style="2" customWidth="1"/>
    <col min="3" max="3" width="3.7109375" style="2" customWidth="1"/>
    <col min="4" max="4" width="12.7109375" style="2" customWidth="1"/>
    <col min="5" max="5" width="30.7109375" style="2" customWidth="1"/>
    <col min="6" max="6" width="10.7109375" style="2" customWidth="1"/>
    <col min="7" max="7" width="12.7109375" style="2" customWidth="1"/>
    <col min="8" max="8" width="15.7109375" style="2" customWidth="1"/>
    <col min="9" max="10" width="20.7109375" style="2" customWidth="1"/>
    <col min="11" max="11" width="6.7109375" style="2" customWidth="1"/>
    <col min="12" max="12" width="6.7109375" style="2" hidden="1" customWidth="1"/>
    <col min="13" max="14" width="10.7109375" style="2" customWidth="1"/>
    <col min="15" max="15" width="2.7109375" style="2" hidden="1" customWidth="1"/>
    <col min="16" max="16" width="20.7109375" style="2" hidden="1" customWidth="1"/>
    <col min="17" max="17" width="2.7109375" style="2" hidden="1" customWidth="1"/>
    <col min="18" max="18" width="1.7109375" style="1" customWidth="1"/>
    <col min="19" max="16384" width="9.140625" style="2"/>
  </cols>
  <sheetData>
    <row r="1" spans="1:18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0"/>
      <c r="N2" s="33" t="s">
        <v>11</v>
      </c>
      <c r="O2" s="10"/>
      <c r="P2" s="32"/>
    </row>
    <row r="3" spans="1:18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3"/>
      <c r="N3" s="3"/>
      <c r="O3" s="3"/>
      <c r="P3" s="3"/>
      <c r="Q3" s="4"/>
    </row>
    <row r="4" spans="1:18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8" ht="9.9499999999999993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B6" s="6" t="s">
        <v>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8" s="8" customFormat="1">
      <c r="A7" s="7"/>
      <c r="B7" s="65" t="s">
        <v>10</v>
      </c>
      <c r="C7" s="65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7"/>
    </row>
    <row r="8" spans="1:18" ht="18.75">
      <c r="B8" s="9" t="s">
        <v>8</v>
      </c>
      <c r="C8" s="9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8" ht="9.9499999999999993" customHeight="1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8" ht="9.9499999999999993" customHeight="1"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t="24.95" customHeight="1">
      <c r="B11" s="10" t="s">
        <v>12</v>
      </c>
      <c r="C11" s="10"/>
      <c r="D11" s="1"/>
      <c r="E11" s="60"/>
      <c r="F11" s="61"/>
      <c r="G11" s="61"/>
      <c r="H11" s="61"/>
      <c r="I11" s="61"/>
      <c r="J11" s="61"/>
      <c r="K11" s="61"/>
      <c r="L11" s="61"/>
      <c r="M11" s="61"/>
      <c r="N11" s="62"/>
      <c r="O11" s="1"/>
      <c r="P11" s="1"/>
      <c r="Q11" s="1"/>
    </row>
    <row r="12" spans="1:18">
      <c r="B12" s="10"/>
      <c r="C12" s="10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s="45" customFormat="1" ht="20.100000000000001" customHeight="1">
      <c r="A13" s="43"/>
      <c r="B13" s="83" t="s">
        <v>13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44"/>
      <c r="R13" s="43"/>
    </row>
    <row r="14" spans="1:18" s="8" customFormat="1" ht="50.1" customHeight="1">
      <c r="A14" s="7"/>
      <c r="B14" s="53" t="s">
        <v>47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47"/>
      <c r="R14" s="7"/>
    </row>
    <row r="15" spans="1:18" ht="9.9499999999999993" customHeight="1">
      <c r="B15" s="10"/>
      <c r="C15" s="10"/>
      <c r="D15" s="1"/>
      <c r="E15" s="1"/>
      <c r="F15" s="1"/>
      <c r="G15" s="1"/>
      <c r="H15" s="1"/>
      <c r="I15" s="1"/>
      <c r="J15" s="1"/>
      <c r="K15" s="1"/>
      <c r="L15" s="1"/>
      <c r="M15" s="19"/>
      <c r="N15" s="19"/>
      <c r="O15" s="19"/>
      <c r="Q15" s="19"/>
    </row>
    <row r="16" spans="1:18" ht="15" customHeight="1">
      <c r="B16" s="10" t="s">
        <v>15</v>
      </c>
      <c r="C16" s="10"/>
      <c r="D16" s="1"/>
      <c r="E16" s="1"/>
      <c r="F16" s="1"/>
      <c r="G16" s="1"/>
      <c r="H16" s="1"/>
      <c r="I16" s="1"/>
      <c r="J16" s="1"/>
      <c r="K16" s="1"/>
      <c r="L16" s="1"/>
      <c r="M16" s="19"/>
      <c r="N16" s="19"/>
      <c r="O16" s="19"/>
      <c r="Q16" s="19"/>
    </row>
    <row r="17" spans="1:18" ht="5.0999999999999996" customHeight="1" thickBot="1">
      <c r="B17" s="10"/>
      <c r="C17" s="10"/>
      <c r="D17" s="1"/>
      <c r="E17" s="1"/>
      <c r="F17" s="1"/>
      <c r="G17" s="1"/>
      <c r="H17" s="1"/>
      <c r="I17" s="1"/>
      <c r="J17" s="1"/>
      <c r="K17" s="1"/>
      <c r="L17" s="1"/>
      <c r="M17" s="19"/>
      <c r="N17" s="19"/>
      <c r="O17" s="19"/>
      <c r="P17" s="19"/>
      <c r="Q17" s="19"/>
    </row>
    <row r="18" spans="1:18" s="16" customFormat="1" ht="15" customHeight="1">
      <c r="A18" s="13"/>
      <c r="B18" s="76" t="s">
        <v>16</v>
      </c>
      <c r="C18" s="52"/>
      <c r="D18" s="68" t="s">
        <v>14</v>
      </c>
      <c r="E18" s="71" t="s">
        <v>17</v>
      </c>
      <c r="F18" s="68" t="s">
        <v>40</v>
      </c>
      <c r="G18" s="68" t="s">
        <v>20</v>
      </c>
      <c r="H18" s="29" t="s">
        <v>39</v>
      </c>
      <c r="I18" s="77" t="s">
        <v>21</v>
      </c>
      <c r="J18" s="27" t="s">
        <v>44</v>
      </c>
      <c r="K18" s="57" t="s">
        <v>43</v>
      </c>
      <c r="L18" s="80" t="s">
        <v>42</v>
      </c>
      <c r="M18" s="57" t="s">
        <v>41</v>
      </c>
      <c r="N18" s="57" t="s">
        <v>46</v>
      </c>
      <c r="O18" s="19"/>
      <c r="P18" s="54" t="s">
        <v>48</v>
      </c>
      <c r="Q18" s="22"/>
      <c r="R18" s="13"/>
    </row>
    <row r="19" spans="1:18" s="16" customFormat="1" ht="15" customHeight="1">
      <c r="A19" s="13"/>
      <c r="B19" s="69"/>
      <c r="C19" s="50" t="s">
        <v>45</v>
      </c>
      <c r="D19" s="74"/>
      <c r="E19" s="72"/>
      <c r="F19" s="69"/>
      <c r="G19" s="69"/>
      <c r="H19" s="30" t="s">
        <v>18</v>
      </c>
      <c r="I19" s="78"/>
      <c r="J19" s="28" t="s">
        <v>22</v>
      </c>
      <c r="K19" s="58"/>
      <c r="L19" s="81"/>
      <c r="M19" s="58"/>
      <c r="N19" s="58"/>
      <c r="O19" s="19"/>
      <c r="P19" s="55"/>
      <c r="Q19" s="23"/>
      <c r="R19" s="13"/>
    </row>
    <row r="20" spans="1:18" s="16" customFormat="1" ht="15" customHeight="1">
      <c r="A20" s="13"/>
      <c r="B20" s="70"/>
      <c r="C20" s="51"/>
      <c r="D20" s="75"/>
      <c r="E20" s="73"/>
      <c r="F20" s="70"/>
      <c r="G20" s="70"/>
      <c r="H20" s="31" t="s">
        <v>19</v>
      </c>
      <c r="I20" s="79"/>
      <c r="J20" s="25" t="s">
        <v>19</v>
      </c>
      <c r="K20" s="59"/>
      <c r="L20" s="82"/>
      <c r="M20" s="59"/>
      <c r="N20" s="59"/>
      <c r="O20" s="19"/>
      <c r="P20" s="55"/>
      <c r="Q20" s="23"/>
      <c r="R20" s="13"/>
    </row>
    <row r="21" spans="1:18" s="16" customFormat="1" ht="27.95" customHeight="1" thickBot="1">
      <c r="A21" s="13"/>
      <c r="B21" s="15" t="s">
        <v>23</v>
      </c>
      <c r="C21" s="15">
        <v>1</v>
      </c>
      <c r="D21" s="26">
        <v>983</v>
      </c>
      <c r="E21" s="24" t="s">
        <v>24</v>
      </c>
      <c r="F21" s="14">
        <v>2.1100000000000001E-2</v>
      </c>
      <c r="G21" s="34" t="s">
        <v>35</v>
      </c>
      <c r="H21" s="35">
        <v>287.62</v>
      </c>
      <c r="I21" s="39" t="str">
        <f>IF(AND(J21&lt;=30,J21&gt;0),"A+",IF(AND(J21&gt;30,J21&lt;=40),"A",IF(AND(J21&gt;40,J21&lt;=50),"B+",IF(AND(J21&gt;50,J21&lt;=60),"B",IF(AND(J21&gt;60,J21&lt;=80),"C+",IF(AND(J21&gt;80,J21&lt;=120),"C",IF(J21="","compilare colonna successiva","NO!")))))))</f>
        <v>compilare colonna successiva</v>
      </c>
      <c r="J21" s="48"/>
      <c r="K21" s="40" t="str">
        <f>IF(J21&gt;0,TRUNC(J21,0),"-")</f>
        <v>-</v>
      </c>
      <c r="L21" s="20" t="str">
        <f>IF(I21="C",IF(AND(J21&lt;=120,J21&gt;80),"ok","NO!"),IF(I21="C+",IF(AND(J21&lt;=80,J21&gt;60),"ok","NO!"),IF(I21="B",IF(AND(J21&lt;=60,J21&gt;50),"ok","NO!"),IF(I21="B+",IF(AND(J21&lt;=50,J21&gt;40),"ok","NO!"),IF(I21="A",IF(AND(J21&lt;=40,J21&gt;30),"ok","NO!"),IF(I21="A+",IF(AND(J21&gt;0,J21&lt;=30),"ok","NO!"),"-"))))))</f>
        <v>-</v>
      </c>
      <c r="M21" s="36" t="str">
        <f>IF(L21="-","-",IF(I21="C",0,IF(I21="C+",((80-K21)/20),IF(I21="B",(((60-K21)/10)+1),IF(I21="B+",(((50-K21)/10)+2),IF(I21="A",(((40-K21)/10)+3),IF(I21="A+",4,"-")))))))</f>
        <v>-</v>
      </c>
      <c r="N21" s="37" t="str">
        <f>IF(L21="ok",F21*M21,"-")</f>
        <v>-</v>
      </c>
      <c r="O21" s="19"/>
      <c r="P21" s="56"/>
      <c r="Q21" s="21"/>
      <c r="R21" s="13"/>
    </row>
    <row r="22" spans="1:18" s="18" customFormat="1" ht="27.95" customHeight="1">
      <c r="A22" s="17"/>
      <c r="B22" s="15" t="s">
        <v>23</v>
      </c>
      <c r="C22" s="15">
        <v>2</v>
      </c>
      <c r="D22" s="26">
        <v>984</v>
      </c>
      <c r="E22" s="24" t="s">
        <v>25</v>
      </c>
      <c r="F22" s="14">
        <v>0.1023</v>
      </c>
      <c r="G22" s="34" t="s">
        <v>36</v>
      </c>
      <c r="H22" s="35">
        <v>224.89</v>
      </c>
      <c r="I22" s="39" t="str">
        <f t="shared" ref="I22:I36" si="0">IF(AND(J22&lt;=30,J22&gt;0),"A+",IF(AND(J22&gt;30,J22&lt;=40),"A",IF(AND(J22&gt;40,J22&lt;=50),"B+",IF(AND(J22&gt;50,J22&lt;=60),"B",IF(AND(J22&gt;60,J22&lt;=80),"C+",IF(AND(J22&gt;80,J22&lt;=120),"C",IF(J22="","compilare colonna successiva","NO!")))))))</f>
        <v>compilare colonna successiva</v>
      </c>
      <c r="J22" s="48"/>
      <c r="K22" s="40" t="str">
        <f t="shared" ref="K22:K36" si="1">IF(J22&gt;0,TRUNC(J22,0),"-")</f>
        <v>-</v>
      </c>
      <c r="L22" s="20" t="str">
        <f t="shared" ref="L22:L36" si="2">IF(I22="C",IF(AND(J22&lt;=120,J22&gt;80),"ok","NO!"),IF(I22="C+",IF(AND(J22&lt;=80,J22&gt;60),"ok","NO!"),IF(I22="B",IF(AND(J22&lt;=60,J22&gt;50),"ok","NO!"),IF(I22="B+",IF(AND(J22&lt;=50,J22&gt;40),"ok","NO!"),IF(I22="A",IF(AND(J22&lt;=40,J22&gt;30),"ok","NO!"),IF(I22="A+",IF(AND(J22&gt;0,J22&lt;=30),"ok","NO!"),"-"))))))</f>
        <v>-</v>
      </c>
      <c r="M22" s="36" t="str">
        <f t="shared" ref="M22:M36" si="3">IF(L22="-","-",IF(I22="C",0,IF(I22="C+",((80-K22)/20),IF(I22="B",(((60-K22)/10)+1),IF(I22="B+",(((50-K22)/10)+2),IF(I22="A",(((40-K22)/10)+3),IF(I22="A+",4,"-")))))))</f>
        <v>-</v>
      </c>
      <c r="N22" s="37" t="str">
        <f t="shared" ref="N22:N36" si="4">IF(L22="ok",F22*M22,"-")</f>
        <v>-</v>
      </c>
      <c r="O22" s="19"/>
      <c r="P22" s="63" t="str">
        <f>IF(OR(N21="-",N22="-",N23="-",N24="-",N25="-",N26="-",N27="-",N28="-",N29="-",N30="-",N31="-",N32="-",N33="-",N34="-",N35="-",N36="-"),"compilare colonna",ROUND(26*(SUM(N21:N36)/4),2))</f>
        <v>compilare colonna</v>
      </c>
      <c r="Q22" s="49"/>
      <c r="R22" s="17"/>
    </row>
    <row r="23" spans="1:18" s="18" customFormat="1" ht="27.95" customHeight="1" thickBot="1">
      <c r="A23" s="17"/>
      <c r="B23" s="15" t="s">
        <v>23</v>
      </c>
      <c r="C23" s="15">
        <v>3</v>
      </c>
      <c r="D23" s="26">
        <v>985</v>
      </c>
      <c r="E23" s="24" t="s">
        <v>26</v>
      </c>
      <c r="F23" s="14">
        <v>3.4200000000000001E-2</v>
      </c>
      <c r="G23" s="34" t="s">
        <v>37</v>
      </c>
      <c r="H23" s="35">
        <v>240.69</v>
      </c>
      <c r="I23" s="39" t="str">
        <f t="shared" si="0"/>
        <v>compilare colonna successiva</v>
      </c>
      <c r="J23" s="48"/>
      <c r="K23" s="40" t="str">
        <f t="shared" si="1"/>
        <v>-</v>
      </c>
      <c r="L23" s="20" t="str">
        <f t="shared" si="2"/>
        <v>-</v>
      </c>
      <c r="M23" s="36" t="str">
        <f t="shared" si="3"/>
        <v>-</v>
      </c>
      <c r="N23" s="37" t="str">
        <f t="shared" si="4"/>
        <v>-</v>
      </c>
      <c r="O23" s="42"/>
      <c r="P23" s="64"/>
      <c r="Q23" s="67"/>
      <c r="R23" s="17"/>
    </row>
    <row r="24" spans="1:18" s="18" customFormat="1" ht="27.95" customHeight="1">
      <c r="A24" s="17"/>
      <c r="B24" s="15" t="s">
        <v>23</v>
      </c>
      <c r="C24" s="15">
        <v>4</v>
      </c>
      <c r="D24" s="26">
        <v>986</v>
      </c>
      <c r="E24" s="24" t="s">
        <v>27</v>
      </c>
      <c r="F24" s="14">
        <v>6.8099999999999994E-2</v>
      </c>
      <c r="G24" s="34" t="s">
        <v>37</v>
      </c>
      <c r="H24" s="35">
        <v>229.99</v>
      </c>
      <c r="I24" s="39" t="str">
        <f t="shared" si="0"/>
        <v>compilare colonna successiva</v>
      </c>
      <c r="J24" s="48"/>
      <c r="K24" s="40" t="str">
        <f t="shared" si="1"/>
        <v>-</v>
      </c>
      <c r="L24" s="20" t="str">
        <f t="shared" si="2"/>
        <v>-</v>
      </c>
      <c r="M24" s="36" t="str">
        <f t="shared" si="3"/>
        <v>-</v>
      </c>
      <c r="N24" s="37" t="str">
        <f t="shared" si="4"/>
        <v>-</v>
      </c>
      <c r="O24" s="42"/>
      <c r="P24" s="38"/>
      <c r="Q24" s="67"/>
      <c r="R24" s="17"/>
    </row>
    <row r="25" spans="1:18" s="18" customFormat="1" ht="27.95" customHeight="1">
      <c r="A25" s="17"/>
      <c r="B25" s="15" t="s">
        <v>23</v>
      </c>
      <c r="C25" s="15">
        <v>5</v>
      </c>
      <c r="D25" s="26">
        <v>987</v>
      </c>
      <c r="E25" s="24" t="s">
        <v>28</v>
      </c>
      <c r="F25" s="14">
        <v>0.1125</v>
      </c>
      <c r="G25" s="34" t="s">
        <v>36</v>
      </c>
      <c r="H25" s="35">
        <v>220.95</v>
      </c>
      <c r="I25" s="39" t="str">
        <f t="shared" si="0"/>
        <v>compilare colonna successiva</v>
      </c>
      <c r="J25" s="48"/>
      <c r="K25" s="40" t="str">
        <f t="shared" si="1"/>
        <v>-</v>
      </c>
      <c r="L25" s="20" t="str">
        <f t="shared" si="2"/>
        <v>-</v>
      </c>
      <c r="M25" s="36" t="str">
        <f t="shared" si="3"/>
        <v>-</v>
      </c>
      <c r="N25" s="37" t="str">
        <f t="shared" si="4"/>
        <v>-</v>
      </c>
      <c r="O25" s="42"/>
      <c r="P25" s="46"/>
      <c r="Q25" s="67"/>
      <c r="R25" s="17"/>
    </row>
    <row r="26" spans="1:18" s="18" customFormat="1" ht="27.95" customHeight="1">
      <c r="A26" s="17"/>
      <c r="B26" s="15" t="s">
        <v>23</v>
      </c>
      <c r="C26" s="15">
        <v>6</v>
      </c>
      <c r="D26" s="26">
        <v>988</v>
      </c>
      <c r="E26" s="24" t="s">
        <v>29</v>
      </c>
      <c r="F26" s="14">
        <v>7.5300000000000006E-2</v>
      </c>
      <c r="G26" s="34" t="s">
        <v>37</v>
      </c>
      <c r="H26" s="35">
        <v>233.91</v>
      </c>
      <c r="I26" s="39" t="str">
        <f t="shared" si="0"/>
        <v>compilare colonna successiva</v>
      </c>
      <c r="J26" s="48"/>
      <c r="K26" s="40" t="str">
        <f t="shared" si="1"/>
        <v>-</v>
      </c>
      <c r="L26" s="20" t="str">
        <f t="shared" si="2"/>
        <v>-</v>
      </c>
      <c r="M26" s="36" t="str">
        <f t="shared" si="3"/>
        <v>-</v>
      </c>
      <c r="N26" s="37" t="str">
        <f t="shared" si="4"/>
        <v>-</v>
      </c>
      <c r="O26" s="41"/>
      <c r="P26" s="46"/>
      <c r="Q26" s="49"/>
      <c r="R26" s="17"/>
    </row>
    <row r="27" spans="1:18" s="18" customFormat="1" ht="27.95" customHeight="1">
      <c r="A27" s="17"/>
      <c r="B27" s="15" t="s">
        <v>23</v>
      </c>
      <c r="C27" s="15">
        <v>7</v>
      </c>
      <c r="D27" s="26" t="s">
        <v>0</v>
      </c>
      <c r="E27" s="24" t="s">
        <v>30</v>
      </c>
      <c r="F27" s="14">
        <v>6.0199999999999997E-2</v>
      </c>
      <c r="G27" s="34" t="s">
        <v>36</v>
      </c>
      <c r="H27" s="35">
        <v>180.87</v>
      </c>
      <c r="I27" s="39" t="str">
        <f t="shared" si="0"/>
        <v>compilare colonna successiva</v>
      </c>
      <c r="J27" s="48"/>
      <c r="K27" s="40" t="str">
        <f t="shared" si="1"/>
        <v>-</v>
      </c>
      <c r="L27" s="20" t="str">
        <f t="shared" si="2"/>
        <v>-</v>
      </c>
      <c r="M27" s="36" t="str">
        <f t="shared" si="3"/>
        <v>-</v>
      </c>
      <c r="N27" s="37" t="str">
        <f t="shared" si="4"/>
        <v>-</v>
      </c>
      <c r="O27" s="41"/>
      <c r="P27" s="46"/>
      <c r="Q27" s="49"/>
      <c r="R27" s="17"/>
    </row>
    <row r="28" spans="1:18" s="18" customFormat="1" ht="27.95" customHeight="1">
      <c r="A28" s="17"/>
      <c r="B28" s="15" t="s">
        <v>23</v>
      </c>
      <c r="C28" s="15">
        <v>8</v>
      </c>
      <c r="D28" s="26" t="s">
        <v>1</v>
      </c>
      <c r="E28" s="24" t="s">
        <v>30</v>
      </c>
      <c r="F28" s="14">
        <v>6.0199999999999997E-2</v>
      </c>
      <c r="G28" s="34" t="s">
        <v>38</v>
      </c>
      <c r="H28" s="35">
        <v>163.99</v>
      </c>
      <c r="I28" s="39" t="str">
        <f t="shared" si="0"/>
        <v>compilare colonna successiva</v>
      </c>
      <c r="J28" s="48"/>
      <c r="K28" s="40" t="str">
        <f t="shared" si="1"/>
        <v>-</v>
      </c>
      <c r="L28" s="20" t="str">
        <f>IF(I28="C",IF(AND(J28&lt;=120,J28&gt;80),"ok","NO!"),IF(I28="C+",IF(AND(J28&lt;=80,J28&gt;60),"ok","NO!"),IF(I28="B",IF(AND(J28&lt;=60,J28&gt;50),"ok","NO!"),IF(I28="B+",IF(AND(J28&lt;=50,J28&gt;40),"ok","NO!"),IF(I28="A",IF(AND(J28&lt;=40,J28&gt;30),"ok","NO!"),IF(I28="A+",IF(AND(J28&gt;0,J28&lt;=30),"ok","NO!"),"-"))))))</f>
        <v>-</v>
      </c>
      <c r="M28" s="36" t="str">
        <f t="shared" si="3"/>
        <v>-</v>
      </c>
      <c r="N28" s="37" t="str">
        <f t="shared" si="4"/>
        <v>-</v>
      </c>
      <c r="O28" s="41"/>
      <c r="P28" s="46"/>
      <c r="R28" s="17"/>
    </row>
    <row r="29" spans="1:18" s="18" customFormat="1" ht="27.95" customHeight="1">
      <c r="A29" s="17"/>
      <c r="B29" s="15" t="s">
        <v>23</v>
      </c>
      <c r="C29" s="15">
        <v>9</v>
      </c>
      <c r="D29" s="26" t="s">
        <v>2</v>
      </c>
      <c r="E29" s="24" t="s">
        <v>30</v>
      </c>
      <c r="F29" s="14">
        <v>6.0199999999999997E-2</v>
      </c>
      <c r="G29" s="34" t="s">
        <v>38</v>
      </c>
      <c r="H29" s="35">
        <v>178.85</v>
      </c>
      <c r="I29" s="39" t="str">
        <f t="shared" si="0"/>
        <v>compilare colonna successiva</v>
      </c>
      <c r="J29" s="48"/>
      <c r="K29" s="40" t="str">
        <f t="shared" si="1"/>
        <v>-</v>
      </c>
      <c r="L29" s="20" t="str">
        <f t="shared" si="2"/>
        <v>-</v>
      </c>
      <c r="M29" s="36" t="str">
        <f t="shared" si="3"/>
        <v>-</v>
      </c>
      <c r="N29" s="37" t="str">
        <f t="shared" si="4"/>
        <v>-</v>
      </c>
      <c r="O29" s="41"/>
      <c r="P29" s="46"/>
      <c r="R29" s="17"/>
    </row>
    <row r="30" spans="1:18" s="18" customFormat="1" ht="27.95" customHeight="1">
      <c r="A30" s="17"/>
      <c r="B30" s="15" t="s">
        <v>23</v>
      </c>
      <c r="C30" s="15">
        <v>10</v>
      </c>
      <c r="D30" s="26" t="s">
        <v>3</v>
      </c>
      <c r="E30" s="24" t="s">
        <v>30</v>
      </c>
      <c r="F30" s="14">
        <v>5.7700000000000001E-2</v>
      </c>
      <c r="G30" s="34" t="s">
        <v>38</v>
      </c>
      <c r="H30" s="35">
        <v>177.25</v>
      </c>
      <c r="I30" s="39" t="str">
        <f t="shared" si="0"/>
        <v>compilare colonna successiva</v>
      </c>
      <c r="J30" s="48"/>
      <c r="K30" s="40" t="str">
        <f t="shared" si="1"/>
        <v>-</v>
      </c>
      <c r="L30" s="20" t="str">
        <f t="shared" si="2"/>
        <v>-</v>
      </c>
      <c r="M30" s="36" t="str">
        <f t="shared" si="3"/>
        <v>-</v>
      </c>
      <c r="N30" s="37" t="str">
        <f t="shared" si="4"/>
        <v>-</v>
      </c>
      <c r="O30" s="41"/>
      <c r="P30" s="46"/>
      <c r="R30" s="17"/>
    </row>
    <row r="31" spans="1:18" s="18" customFormat="1" ht="27.95" customHeight="1">
      <c r="A31" s="17"/>
      <c r="B31" s="15" t="s">
        <v>23</v>
      </c>
      <c r="C31" s="15">
        <v>11</v>
      </c>
      <c r="D31" s="26" t="s">
        <v>4</v>
      </c>
      <c r="E31" s="24" t="s">
        <v>30</v>
      </c>
      <c r="F31" s="14">
        <v>6.0199999999999997E-2</v>
      </c>
      <c r="G31" s="34" t="s">
        <v>36</v>
      </c>
      <c r="H31" s="35">
        <v>180.53</v>
      </c>
      <c r="I31" s="39" t="str">
        <f t="shared" si="0"/>
        <v>compilare colonna successiva</v>
      </c>
      <c r="J31" s="48"/>
      <c r="K31" s="40" t="str">
        <f t="shared" si="1"/>
        <v>-</v>
      </c>
      <c r="L31" s="20" t="str">
        <f t="shared" si="2"/>
        <v>-</v>
      </c>
      <c r="M31" s="36" t="str">
        <f t="shared" si="3"/>
        <v>-</v>
      </c>
      <c r="N31" s="37" t="str">
        <f t="shared" si="4"/>
        <v>-</v>
      </c>
      <c r="O31" s="41"/>
      <c r="P31" s="46"/>
      <c r="R31" s="17"/>
    </row>
    <row r="32" spans="1:18" s="18" customFormat="1" ht="27.95" customHeight="1">
      <c r="A32" s="17"/>
      <c r="B32" s="15" t="s">
        <v>23</v>
      </c>
      <c r="C32" s="15">
        <v>12</v>
      </c>
      <c r="D32" s="26" t="s">
        <v>31</v>
      </c>
      <c r="E32" s="24" t="s">
        <v>33</v>
      </c>
      <c r="F32" s="14">
        <v>5.6800000000000003E-2</v>
      </c>
      <c r="G32" s="34" t="s">
        <v>36</v>
      </c>
      <c r="H32" s="35">
        <v>197.9</v>
      </c>
      <c r="I32" s="39" t="str">
        <f t="shared" si="0"/>
        <v>compilare colonna successiva</v>
      </c>
      <c r="J32" s="48"/>
      <c r="K32" s="40" t="str">
        <f t="shared" si="1"/>
        <v>-</v>
      </c>
      <c r="L32" s="20" t="str">
        <f t="shared" si="2"/>
        <v>-</v>
      </c>
      <c r="M32" s="36" t="str">
        <f t="shared" si="3"/>
        <v>-</v>
      </c>
      <c r="N32" s="37" t="str">
        <f t="shared" si="4"/>
        <v>-</v>
      </c>
      <c r="O32" s="41"/>
      <c r="P32" s="46"/>
      <c r="R32" s="17"/>
    </row>
    <row r="33" spans="1:18" s="18" customFormat="1" ht="27.95" customHeight="1">
      <c r="A33" s="17"/>
      <c r="B33" s="15" t="s">
        <v>23</v>
      </c>
      <c r="C33" s="15">
        <v>13</v>
      </c>
      <c r="D33" s="26" t="s">
        <v>32</v>
      </c>
      <c r="E33" s="24" t="s">
        <v>33</v>
      </c>
      <c r="F33" s="14">
        <v>5.7299999999999997E-2</v>
      </c>
      <c r="G33" s="34" t="s">
        <v>36</v>
      </c>
      <c r="H33" s="35">
        <v>186.62</v>
      </c>
      <c r="I33" s="39" t="str">
        <f t="shared" si="0"/>
        <v>compilare colonna successiva</v>
      </c>
      <c r="J33" s="48"/>
      <c r="K33" s="40" t="str">
        <f t="shared" si="1"/>
        <v>-</v>
      </c>
      <c r="L33" s="20" t="str">
        <f t="shared" si="2"/>
        <v>-</v>
      </c>
      <c r="M33" s="36" t="str">
        <f t="shared" si="3"/>
        <v>-</v>
      </c>
      <c r="N33" s="37" t="str">
        <f t="shared" si="4"/>
        <v>-</v>
      </c>
      <c r="O33" s="41"/>
      <c r="P33" s="46"/>
      <c r="R33" s="17"/>
    </row>
    <row r="34" spans="1:18" s="18" customFormat="1" ht="27.95" customHeight="1">
      <c r="A34" s="17"/>
      <c r="B34" s="15" t="s">
        <v>23</v>
      </c>
      <c r="C34" s="15">
        <v>14</v>
      </c>
      <c r="D34" s="26" t="s">
        <v>7</v>
      </c>
      <c r="E34" s="24" t="s">
        <v>33</v>
      </c>
      <c r="F34" s="14">
        <v>5.7299999999999997E-2</v>
      </c>
      <c r="G34" s="34" t="s">
        <v>36</v>
      </c>
      <c r="H34" s="35">
        <v>192.99</v>
      </c>
      <c r="I34" s="39" t="str">
        <f t="shared" si="0"/>
        <v>compilare colonna successiva</v>
      </c>
      <c r="J34" s="48"/>
      <c r="K34" s="40" t="str">
        <f t="shared" si="1"/>
        <v>-</v>
      </c>
      <c r="L34" s="20" t="str">
        <f t="shared" si="2"/>
        <v>-</v>
      </c>
      <c r="M34" s="36" t="str">
        <f t="shared" si="3"/>
        <v>-</v>
      </c>
      <c r="N34" s="37" t="str">
        <f t="shared" si="4"/>
        <v>-</v>
      </c>
      <c r="O34" s="41"/>
      <c r="P34" s="46"/>
      <c r="R34" s="17"/>
    </row>
    <row r="35" spans="1:18" s="18" customFormat="1" ht="27.95" customHeight="1">
      <c r="A35" s="17"/>
      <c r="B35" s="15" t="s">
        <v>23</v>
      </c>
      <c r="C35" s="15">
        <v>15</v>
      </c>
      <c r="D35" s="26" t="s">
        <v>5</v>
      </c>
      <c r="E35" s="24" t="s">
        <v>34</v>
      </c>
      <c r="F35" s="14">
        <v>5.8299999999999998E-2</v>
      </c>
      <c r="G35" s="34" t="s">
        <v>36</v>
      </c>
      <c r="H35" s="35">
        <v>192.39</v>
      </c>
      <c r="I35" s="39" t="str">
        <f t="shared" si="0"/>
        <v>compilare colonna successiva</v>
      </c>
      <c r="J35" s="48"/>
      <c r="K35" s="40" t="str">
        <f t="shared" si="1"/>
        <v>-</v>
      </c>
      <c r="L35" s="20" t="str">
        <f t="shared" si="2"/>
        <v>-</v>
      </c>
      <c r="M35" s="36" t="str">
        <f t="shared" si="3"/>
        <v>-</v>
      </c>
      <c r="N35" s="37" t="str">
        <f t="shared" si="4"/>
        <v>-</v>
      </c>
      <c r="O35" s="41"/>
      <c r="P35" s="46"/>
      <c r="R35" s="17"/>
    </row>
    <row r="36" spans="1:18" s="18" customFormat="1" ht="27.95" customHeight="1">
      <c r="A36" s="17"/>
      <c r="B36" s="15" t="s">
        <v>23</v>
      </c>
      <c r="C36" s="15">
        <v>16</v>
      </c>
      <c r="D36" s="26" t="s">
        <v>6</v>
      </c>
      <c r="E36" s="24" t="s">
        <v>34</v>
      </c>
      <c r="F36" s="14">
        <v>5.8299999999999998E-2</v>
      </c>
      <c r="G36" s="34" t="s">
        <v>36</v>
      </c>
      <c r="H36" s="35">
        <v>188.59</v>
      </c>
      <c r="I36" s="39" t="str">
        <f t="shared" si="0"/>
        <v>compilare colonna successiva</v>
      </c>
      <c r="J36" s="48"/>
      <c r="K36" s="40" t="str">
        <f t="shared" si="1"/>
        <v>-</v>
      </c>
      <c r="L36" s="20" t="str">
        <f t="shared" si="2"/>
        <v>-</v>
      </c>
      <c r="M36" s="36" t="str">
        <f t="shared" si="3"/>
        <v>-</v>
      </c>
      <c r="N36" s="37" t="str">
        <f t="shared" si="4"/>
        <v>-</v>
      </c>
      <c r="O36" s="41"/>
      <c r="P36" s="46"/>
      <c r="R36" s="17"/>
    </row>
    <row r="37" spans="1:18" s="11" customFormat="1" ht="12"/>
    <row r="38" spans="1:18" s="12" customFormat="1" ht="12">
      <c r="A38" s="11"/>
      <c r="D38" s="11"/>
      <c r="R38" s="11"/>
    </row>
  </sheetData>
  <sheetProtection password="E218" sheet="1" objects="1" scenarios="1" selectLockedCells="1"/>
  <mergeCells count="17">
    <mergeCell ref="B7:Q7"/>
    <mergeCell ref="Q23:Q25"/>
    <mergeCell ref="G18:G20"/>
    <mergeCell ref="E18:E20"/>
    <mergeCell ref="D18:D20"/>
    <mergeCell ref="B18:B20"/>
    <mergeCell ref="I18:I20"/>
    <mergeCell ref="M18:M20"/>
    <mergeCell ref="N18:N20"/>
    <mergeCell ref="F18:F20"/>
    <mergeCell ref="L18:L20"/>
    <mergeCell ref="B13:P13"/>
    <mergeCell ref="B14:P14"/>
    <mergeCell ref="P18:P21"/>
    <mergeCell ref="K18:K20"/>
    <mergeCell ref="E11:N11"/>
    <mergeCell ref="P22:P23"/>
  </mergeCells>
  <conditionalFormatting sqref="P22:P23">
    <cfRule type="expression" dxfId="0" priority="1">
      <formula>(P22="compilare colonna")</formula>
    </cfRule>
  </conditionalFormatting>
  <dataValidations count="2">
    <dataValidation type="decimal" allowBlank="1" showInputMessage="1" showErrorMessage="1" sqref="J22:J36">
      <formula1>0</formula1>
      <formula2>120</formula2>
    </dataValidation>
    <dataValidation type="decimal" allowBlank="1" showInputMessage="1" showErrorMessage="1" sqref="J21">
      <formula1>0.00001</formula1>
      <formula2>120</formula2>
    </dataValidation>
  </dataValidations>
  <printOptions horizontalCentered="1"/>
  <pageMargins left="0.19685039370078741" right="0.19685039370078741" top="0.19685039370078741" bottom="0.59055118110236227" header="0.31496062992125984" footer="0.31496062992125984"/>
  <pageSetup paperSize="8" scale="10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2</vt:lpstr>
      <vt:lpstr>'ALLEGATO 2'!Area_stampa</vt:lpstr>
    </vt:vector>
  </TitlesOfParts>
  <Company>ITEA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Azzurra Mattiuzzi</dc:creator>
  <cp:lastModifiedBy>Azzurra Mattiuzzi</cp:lastModifiedBy>
  <cp:lastPrinted>2019-12-10T11:54:04Z</cp:lastPrinted>
  <dcterms:created xsi:type="dcterms:W3CDTF">2017-06-20T08:55:49Z</dcterms:created>
  <dcterms:modified xsi:type="dcterms:W3CDTF">2019-12-10T11:54:08Z</dcterms:modified>
</cp:coreProperties>
</file>